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mpaolo\Google Drive\"/>
    </mc:Choice>
  </mc:AlternateContent>
  <bookViews>
    <workbookView xWindow="0" yWindow="0" windowWidth="19200" windowHeight="11445"/>
  </bookViews>
  <sheets>
    <sheet name="PH4 PRO" sheetId="11" r:id="rId1"/>
    <sheet name="SONY A6000" sheetId="1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5" i="13"/>
  <c r="B16" i="13" l="1"/>
  <c r="D16" i="13" s="1"/>
  <c r="D14" i="13"/>
  <c r="B12" i="13"/>
  <c r="B11" i="13"/>
  <c r="B5" i="13"/>
  <c r="B6" i="13" s="1"/>
  <c r="B8" i="13" l="1"/>
  <c r="B16" i="11"/>
  <c r="D16" i="11" s="1"/>
  <c r="B12" i="11" l="1"/>
  <c r="D14" i="11" l="1"/>
  <c r="B11" i="11"/>
  <c r="B5" i="11"/>
  <c r="B8" i="11" s="1"/>
  <c r="B6" i="11" l="1"/>
</calcChain>
</file>

<file path=xl/sharedStrings.xml><?xml version="1.0" encoding="utf-8"?>
<sst xmlns="http://schemas.openxmlformats.org/spreadsheetml/2006/main" count="88" uniqueCount="36">
  <si>
    <t>pixel</t>
  </si>
  <si>
    <t>m</t>
  </si>
  <si>
    <t>H =</t>
  </si>
  <si>
    <t>imW =</t>
  </si>
  <si>
    <t>mm</t>
  </si>
  <si>
    <t>Sw =</t>
  </si>
  <si>
    <t>imH =</t>
  </si>
  <si>
    <t>larghezza del sensore</t>
  </si>
  <si>
    <t>lunghezza focale equivalente a 35 mm</t>
  </si>
  <si>
    <t>Sh =</t>
  </si>
  <si>
    <t>diagonale del sensore</t>
  </si>
  <si>
    <t>d =</t>
  </si>
  <si>
    <t>imD =</t>
  </si>
  <si>
    <t>diagonale foto</t>
  </si>
  <si>
    <t>altezza del sensore</t>
  </si>
  <si>
    <t>cf =</t>
  </si>
  <si>
    <t>crop factor</t>
  </si>
  <si>
    <t>altezza di volo impostata</t>
  </si>
  <si>
    <t>lunghezza focale reale della fotocamera</t>
  </si>
  <si>
    <t>Km/h</t>
  </si>
  <si>
    <t>m/s   =</t>
  </si>
  <si>
    <t>sec</t>
  </si>
  <si>
    <t>tempo di scatto</t>
  </si>
  <si>
    <t>trascinamento sul sensore</t>
  </si>
  <si>
    <t>mm =</t>
  </si>
  <si>
    <t>dimensione di un pixel</t>
  </si>
  <si>
    <t>d pix =</t>
  </si>
  <si>
    <t>F35 =</t>
  </si>
  <si>
    <t>FR = p =</t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</si>
  <si>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=</t>
    </r>
  </si>
  <si>
    <t>velocità dell'APR</t>
  </si>
  <si>
    <t>v =</t>
  </si>
  <si>
    <r>
      <rPr>
        <sz val="11"/>
        <color theme="1"/>
        <rFont val="Symbol"/>
        <family val="1"/>
        <charset val="2"/>
      </rPr>
      <t xml:space="preserve">Dt </t>
    </r>
    <r>
      <rPr>
        <sz val="11"/>
        <color theme="1"/>
        <rFont val="Calibri"/>
        <family val="2"/>
        <scheme val="minor"/>
      </rPr>
      <t>=</t>
    </r>
  </si>
  <si>
    <t>CALCOLO DEL TRASCINAMENTO</t>
  </si>
  <si>
    <t>larghezza foto</t>
  </si>
  <si>
    <t>altezza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</si>
</sst>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164" fontId="2" fillId="0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C60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18</xdr:row>
      <xdr:rowOff>9525</xdr:rowOff>
    </xdr:from>
    <xdr:to>
      <xdr:col>6</xdr:col>
      <xdr:colOff>1333500</xdr:colOff>
      <xdr:row>36</xdr:row>
      <xdr:rowOff>81280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3438525"/>
          <a:ext cx="3076575" cy="350075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17</xdr:row>
      <xdr:rowOff>0</xdr:rowOff>
    </xdr:from>
    <xdr:to>
      <xdr:col>1</xdr:col>
      <xdr:colOff>85726</xdr:colOff>
      <xdr:row>20</xdr:row>
      <xdr:rowOff>2219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238500"/>
          <a:ext cx="1257300" cy="573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17</xdr:row>
      <xdr:rowOff>0</xdr:rowOff>
    </xdr:from>
    <xdr:to>
      <xdr:col>6</xdr:col>
      <xdr:colOff>1371600</xdr:colOff>
      <xdr:row>35</xdr:row>
      <xdr:rowOff>71755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3238500"/>
          <a:ext cx="3076575" cy="350075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17</xdr:row>
      <xdr:rowOff>0</xdr:rowOff>
    </xdr:from>
    <xdr:to>
      <xdr:col>1</xdr:col>
      <xdr:colOff>85726</xdr:colOff>
      <xdr:row>20</xdr:row>
      <xdr:rowOff>2219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238500"/>
          <a:ext cx="1257300" cy="57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/>
  </sheetViews>
  <sheetFormatPr defaultRowHeight="15" x14ac:dyDescent="0.25"/>
  <cols>
    <col min="1" max="1" width="17.5703125" style="1" bestFit="1" customWidth="1"/>
    <col min="2" max="2" width="9.140625" style="2"/>
    <col min="3" max="3" width="8.85546875" style="3" bestFit="1" customWidth="1"/>
    <col min="4" max="4" width="5" style="3" bestFit="1" customWidth="1"/>
    <col min="5" max="5" width="5.85546875" style="14" bestFit="1" customWidth="1"/>
    <col min="6" max="6" width="5.42578125" style="3" bestFit="1" customWidth="1"/>
    <col min="7" max="7" width="55.140625" style="1" bestFit="1" customWidth="1"/>
    <col min="8" max="16384" width="9.140625" style="1"/>
  </cols>
  <sheetData>
    <row r="1" spans="1:7" x14ac:dyDescent="0.25">
      <c r="A1" s="17" t="s">
        <v>33</v>
      </c>
    </row>
    <row r="2" spans="1:7" x14ac:dyDescent="0.25">
      <c r="A2" s="17"/>
    </row>
    <row r="3" spans="1:7" x14ac:dyDescent="0.25">
      <c r="A3" s="4" t="s">
        <v>5</v>
      </c>
      <c r="B3" s="5">
        <v>13.2</v>
      </c>
      <c r="C3" s="3" t="s">
        <v>4</v>
      </c>
      <c r="G3" s="1" t="s">
        <v>7</v>
      </c>
    </row>
    <row r="4" spans="1:7" x14ac:dyDescent="0.25">
      <c r="A4" s="4" t="s">
        <v>9</v>
      </c>
      <c r="B4" s="5">
        <v>8.8000000000000007</v>
      </c>
      <c r="C4" s="3" t="s">
        <v>4</v>
      </c>
      <c r="G4" s="1" t="s">
        <v>14</v>
      </c>
    </row>
    <row r="5" spans="1:7" x14ac:dyDescent="0.25">
      <c r="A5" s="4" t="s">
        <v>11</v>
      </c>
      <c r="B5" s="11">
        <f>SQRT(B3^2+B4^2)</f>
        <v>15.864425612041552</v>
      </c>
      <c r="C5" s="3" t="s">
        <v>4</v>
      </c>
      <c r="G5" s="1" t="s">
        <v>10</v>
      </c>
    </row>
    <row r="6" spans="1:7" x14ac:dyDescent="0.25">
      <c r="A6" s="4" t="s">
        <v>15</v>
      </c>
      <c r="B6" s="10">
        <f>43.2666/B5</f>
        <v>2.7272717624998291</v>
      </c>
      <c r="G6" s="1" t="s">
        <v>16</v>
      </c>
    </row>
    <row r="7" spans="1:7" x14ac:dyDescent="0.25">
      <c r="A7" s="1" t="s">
        <v>28</v>
      </c>
      <c r="B7" s="6">
        <v>8.8000000000000007</v>
      </c>
      <c r="C7" s="3" t="s">
        <v>4</v>
      </c>
      <c r="G7" s="3" t="s">
        <v>18</v>
      </c>
    </row>
    <row r="8" spans="1:7" x14ac:dyDescent="0.25">
      <c r="A8" s="1" t="s">
        <v>27</v>
      </c>
      <c r="B8" s="11">
        <f>B7*43.2666/B5</f>
        <v>23.999991509998498</v>
      </c>
      <c r="C8" s="3" t="s">
        <v>4</v>
      </c>
      <c r="G8" s="1" t="s">
        <v>8</v>
      </c>
    </row>
    <row r="9" spans="1:7" x14ac:dyDescent="0.25">
      <c r="A9" s="1" t="s">
        <v>3</v>
      </c>
      <c r="B9" s="5">
        <v>5472</v>
      </c>
      <c r="C9" s="3" t="s">
        <v>0</v>
      </c>
      <c r="G9" s="1" t="s">
        <v>34</v>
      </c>
    </row>
    <row r="10" spans="1:7" x14ac:dyDescent="0.25">
      <c r="A10" s="1" t="s">
        <v>6</v>
      </c>
      <c r="B10" s="5">
        <v>3648</v>
      </c>
      <c r="C10" s="3" t="s">
        <v>0</v>
      </c>
      <c r="G10" s="1" t="s">
        <v>35</v>
      </c>
    </row>
    <row r="11" spans="1:7" x14ac:dyDescent="0.25">
      <c r="A11" s="1" t="s">
        <v>12</v>
      </c>
      <c r="B11" s="12">
        <f>SQRT(B9^2+B10^2)</f>
        <v>6576.5255264463167</v>
      </c>
      <c r="C11" s="3" t="s">
        <v>0</v>
      </c>
      <c r="G11" s="1" t="s">
        <v>13</v>
      </c>
    </row>
    <row r="12" spans="1:7" x14ac:dyDescent="0.25">
      <c r="A12" s="1" t="s">
        <v>26</v>
      </c>
      <c r="B12" s="1">
        <f>B4/B10</f>
        <v>2.4122807017543861E-3</v>
      </c>
      <c r="C12" s="1" t="s">
        <v>4</v>
      </c>
      <c r="D12" s="1"/>
      <c r="G12" s="1" t="s">
        <v>25</v>
      </c>
    </row>
    <row r="13" spans="1:7" x14ac:dyDescent="0.25">
      <c r="A13" s="1" t="s">
        <v>2</v>
      </c>
      <c r="B13" s="7">
        <v>50</v>
      </c>
      <c r="C13" s="3" t="s">
        <v>1</v>
      </c>
      <c r="G13" s="1" t="s">
        <v>17</v>
      </c>
    </row>
    <row r="14" spans="1:7" x14ac:dyDescent="0.25">
      <c r="A14" s="1" t="s">
        <v>31</v>
      </c>
      <c r="B14" s="9">
        <v>5</v>
      </c>
      <c r="C14" s="3" t="s">
        <v>20</v>
      </c>
      <c r="D14" s="14">
        <f>B14*3.6</f>
        <v>18</v>
      </c>
      <c r="E14" s="3" t="s">
        <v>19</v>
      </c>
      <c r="G14" s="1" t="s">
        <v>30</v>
      </c>
    </row>
    <row r="15" spans="1:7" x14ac:dyDescent="0.25">
      <c r="A15" s="1" t="s">
        <v>32</v>
      </c>
      <c r="B15" s="15">
        <f>1/320</f>
        <v>3.1250000000000002E-3</v>
      </c>
      <c r="C15" s="3" t="s">
        <v>21</v>
      </c>
      <c r="G15" s="1" t="s">
        <v>22</v>
      </c>
    </row>
    <row r="16" spans="1:7" x14ac:dyDescent="0.25">
      <c r="A16" s="1" t="s">
        <v>29</v>
      </c>
      <c r="B16" s="13">
        <f>B7*B14*1000*B15/(B13*1000)</f>
        <v>2.7499999999999998E-3</v>
      </c>
      <c r="C16" s="3" t="s">
        <v>24</v>
      </c>
      <c r="D16" s="16">
        <f>CEILING(B16/B12,1)</f>
        <v>2</v>
      </c>
      <c r="E16" s="14" t="s">
        <v>0</v>
      </c>
      <c r="G16" s="1" t="s">
        <v>23</v>
      </c>
    </row>
    <row r="17" spans="2:2" x14ac:dyDescent="0.25">
      <c r="B17" s="13"/>
    </row>
    <row r="18" spans="2:2" x14ac:dyDescent="0.25">
      <c r="B18" s="13"/>
    </row>
    <row r="19" spans="2:2" x14ac:dyDescent="0.25">
      <c r="B19" s="8"/>
    </row>
    <row r="20" spans="2:2" x14ac:dyDescent="0.25">
      <c r="B20" s="8"/>
    </row>
    <row r="21" spans="2:2" x14ac:dyDescent="0.25">
      <c r="B21" s="8"/>
    </row>
    <row r="22" spans="2:2" x14ac:dyDescent="0.25">
      <c r="B22" s="8"/>
    </row>
  </sheetData>
  <pageMargins left="0.7" right="0.7" top="0.75" bottom="0.75" header="0.3" footer="0.3"/>
  <pageSetup paperSize="9" orientation="portrait" horizontalDpi="4294967293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5" x14ac:dyDescent="0.25"/>
  <cols>
    <col min="1" max="1" width="17.5703125" style="1" bestFit="1" customWidth="1"/>
    <col min="2" max="2" width="9.140625" style="2"/>
    <col min="3" max="3" width="8.85546875" style="3" bestFit="1" customWidth="1"/>
    <col min="4" max="4" width="5" style="3" bestFit="1" customWidth="1"/>
    <col min="5" max="5" width="5.85546875" style="14" bestFit="1" customWidth="1"/>
    <col min="6" max="6" width="5.42578125" style="3" bestFit="1" customWidth="1"/>
    <col min="7" max="7" width="55.140625" style="1" bestFit="1" customWidth="1"/>
    <col min="8" max="16384" width="9.140625" style="1"/>
  </cols>
  <sheetData>
    <row r="1" spans="1:7" x14ac:dyDescent="0.25">
      <c r="A1" s="17" t="s">
        <v>33</v>
      </c>
    </row>
    <row r="2" spans="1:7" x14ac:dyDescent="0.25">
      <c r="A2" s="17"/>
    </row>
    <row r="3" spans="1:7" x14ac:dyDescent="0.25">
      <c r="A3" s="4" t="s">
        <v>5</v>
      </c>
      <c r="B3" s="5">
        <v>23.5</v>
      </c>
      <c r="C3" s="3" t="s">
        <v>4</v>
      </c>
      <c r="G3" s="1" t="s">
        <v>7</v>
      </c>
    </row>
    <row r="4" spans="1:7" x14ac:dyDescent="0.25">
      <c r="A4" s="4" t="s">
        <v>9</v>
      </c>
      <c r="B4" s="5">
        <v>15.6</v>
      </c>
      <c r="C4" s="3" t="s">
        <v>4</v>
      </c>
      <c r="G4" s="1" t="s">
        <v>14</v>
      </c>
    </row>
    <row r="5" spans="1:7" x14ac:dyDescent="0.25">
      <c r="A5" s="4" t="s">
        <v>11</v>
      </c>
      <c r="B5" s="11">
        <f>SQRT(B3^2+B4^2)</f>
        <v>28.206559520792322</v>
      </c>
      <c r="C5" s="3" t="s">
        <v>4</v>
      </c>
      <c r="G5" s="1" t="s">
        <v>10</v>
      </c>
    </row>
    <row r="6" spans="1:7" x14ac:dyDescent="0.25">
      <c r="A6" s="4" t="s">
        <v>15</v>
      </c>
      <c r="B6" s="10">
        <f>43.2666/B5</f>
        <v>1.5339197950783838</v>
      </c>
      <c r="G6" s="1" t="s">
        <v>16</v>
      </c>
    </row>
    <row r="7" spans="1:7" x14ac:dyDescent="0.25">
      <c r="A7" s="1" t="s">
        <v>28</v>
      </c>
      <c r="B7" s="6">
        <v>33</v>
      </c>
      <c r="C7" s="3" t="s">
        <v>4</v>
      </c>
      <c r="G7" s="3" t="s">
        <v>18</v>
      </c>
    </row>
    <row r="8" spans="1:7" x14ac:dyDescent="0.25">
      <c r="A8" s="1" t="s">
        <v>27</v>
      </c>
      <c r="B8" s="11">
        <f>B7*43.2666/B5</f>
        <v>50.619353237586665</v>
      </c>
      <c r="C8" s="3" t="s">
        <v>4</v>
      </c>
      <c r="G8" s="1" t="s">
        <v>8</v>
      </c>
    </row>
    <row r="9" spans="1:7" x14ac:dyDescent="0.25">
      <c r="A9" s="1" t="s">
        <v>3</v>
      </c>
      <c r="B9" s="5">
        <v>6000</v>
      </c>
      <c r="C9" s="3" t="s">
        <v>0</v>
      </c>
      <c r="G9" s="1" t="s">
        <v>34</v>
      </c>
    </row>
    <row r="10" spans="1:7" x14ac:dyDescent="0.25">
      <c r="A10" s="1" t="s">
        <v>6</v>
      </c>
      <c r="B10" s="5">
        <v>4000</v>
      </c>
      <c r="C10" s="3" t="s">
        <v>0</v>
      </c>
      <c r="G10" s="1" t="s">
        <v>35</v>
      </c>
    </row>
    <row r="11" spans="1:7" x14ac:dyDescent="0.25">
      <c r="A11" s="1" t="s">
        <v>12</v>
      </c>
      <c r="B11" s="12">
        <f>SQRT(B9^2+B10^2)</f>
        <v>7211.1025509279789</v>
      </c>
      <c r="C11" s="3" t="s">
        <v>0</v>
      </c>
      <c r="G11" s="1" t="s">
        <v>13</v>
      </c>
    </row>
    <row r="12" spans="1:7" x14ac:dyDescent="0.25">
      <c r="A12" s="1" t="s">
        <v>26</v>
      </c>
      <c r="B12" s="1">
        <f>B4/B10</f>
        <v>3.8999999999999998E-3</v>
      </c>
      <c r="C12" s="1" t="s">
        <v>4</v>
      </c>
      <c r="D12" s="1"/>
      <c r="G12" s="1" t="s">
        <v>25</v>
      </c>
    </row>
    <row r="13" spans="1:7" x14ac:dyDescent="0.25">
      <c r="A13" s="1" t="s">
        <v>2</v>
      </c>
      <c r="B13" s="7">
        <v>50</v>
      </c>
      <c r="C13" s="3" t="s">
        <v>1</v>
      </c>
      <c r="G13" s="1" t="s">
        <v>17</v>
      </c>
    </row>
    <row r="14" spans="1:7" x14ac:dyDescent="0.25">
      <c r="A14" s="1" t="s">
        <v>31</v>
      </c>
      <c r="B14" s="9">
        <v>5</v>
      </c>
      <c r="C14" s="3" t="s">
        <v>20</v>
      </c>
      <c r="D14" s="14">
        <f>B14*3.6</f>
        <v>18</v>
      </c>
      <c r="E14" s="3" t="s">
        <v>19</v>
      </c>
      <c r="G14" s="1" t="s">
        <v>30</v>
      </c>
    </row>
    <row r="15" spans="1:7" x14ac:dyDescent="0.25">
      <c r="A15" s="1" t="s">
        <v>32</v>
      </c>
      <c r="B15" s="15">
        <f>1/320</f>
        <v>3.1250000000000002E-3</v>
      </c>
      <c r="C15" s="3" t="s">
        <v>21</v>
      </c>
      <c r="G15" s="1" t="s">
        <v>22</v>
      </c>
    </row>
    <row r="16" spans="1:7" x14ac:dyDescent="0.25">
      <c r="A16" s="1" t="s">
        <v>29</v>
      </c>
      <c r="B16" s="13">
        <f>B7*B14*1000*B15/(B13*1000)</f>
        <v>1.03125E-2</v>
      </c>
      <c r="C16" s="3" t="s">
        <v>24</v>
      </c>
      <c r="D16" s="16">
        <f>CEILING(B16/B12,1)</f>
        <v>3</v>
      </c>
      <c r="E16" s="14" t="s">
        <v>0</v>
      </c>
      <c r="G16" s="1" t="s">
        <v>23</v>
      </c>
    </row>
    <row r="17" spans="2:2" x14ac:dyDescent="0.25">
      <c r="B17" s="13"/>
    </row>
    <row r="18" spans="2:2" x14ac:dyDescent="0.25">
      <c r="B18" s="13"/>
    </row>
    <row r="19" spans="2:2" x14ac:dyDescent="0.25">
      <c r="B19" s="8"/>
    </row>
    <row r="20" spans="2:2" x14ac:dyDescent="0.25">
      <c r="B20" s="8"/>
    </row>
    <row r="21" spans="2:2" x14ac:dyDescent="0.25">
      <c r="B21" s="8"/>
    </row>
    <row r="22" spans="2:2" x14ac:dyDescent="0.25">
      <c r="B22" s="8"/>
    </row>
  </sheetData>
  <pageMargins left="0.7" right="0.7" top="0.75" bottom="0.75" header="0.3" footer="0.3"/>
  <pageSetup paperSize="9" orientation="portrait" horizontalDpi="4294967293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PH4 PRO</vt:lpstr>
      <vt:lpstr>SONY A6000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dcterms:created xsi:type="dcterms:W3CDTF">2015-07-06T14:46:02Z</dcterms:created>
  <dcterms:modified xsi:type="dcterms:W3CDTF">2019-07-11T08:00:16Z</dcterms:modified>
</cp:coreProperties>
</file>