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ampaolo\Desktop\GEOREF\"/>
    </mc:Choice>
  </mc:AlternateContent>
  <bookViews>
    <workbookView xWindow="0" yWindow="0" windowWidth="25200" windowHeight="11535"/>
  </bookViews>
  <sheets>
    <sheet name="Foglio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 l="1"/>
  <c r="B29" i="2"/>
  <c r="B28" i="2"/>
  <c r="B27" i="2"/>
  <c r="B26" i="2"/>
  <c r="B25" i="2"/>
  <c r="B24" i="2"/>
  <c r="B23" i="2"/>
  <c r="B22" i="2"/>
  <c r="B21" i="2" l="1"/>
  <c r="B35" i="2" s="1"/>
  <c r="B20" i="2"/>
  <c r="D33" i="2" s="1"/>
  <c r="F33" i="2" l="1"/>
  <c r="B33" i="2"/>
  <c r="B37" i="2" l="1"/>
  <c r="F37" i="2"/>
</calcChain>
</file>

<file path=xl/sharedStrings.xml><?xml version="1.0" encoding="utf-8"?>
<sst xmlns="http://schemas.openxmlformats.org/spreadsheetml/2006/main" count="32" uniqueCount="32">
  <si>
    <t>Dimensione di un pixel in unità della mappa nella direzione X</t>
  </si>
  <si>
    <t>Dimensione di un pixel in unità della mappa nella direzione Y</t>
  </si>
  <si>
    <t>larghezza in pixel dell'immagine</t>
  </si>
  <si>
    <t>larghezza dell'immagine in unità della mappa</t>
  </si>
  <si>
    <t>altezza in pixel dell'immagine</t>
  </si>
  <si>
    <t>altezza dell'immagine in unità della mappa</t>
  </si>
  <si>
    <r>
      <t xml:space="preserve">Coordinata X del centro del pixel </t>
    </r>
    <r>
      <rPr>
        <b/>
        <sz val="11"/>
        <rFont val="Calibri"/>
        <family val="2"/>
        <scheme val="minor"/>
      </rPr>
      <t>superiore sinistro</t>
    </r>
    <r>
      <rPr>
        <sz val="11"/>
        <rFont val="Calibri"/>
        <family val="2"/>
        <scheme val="minor"/>
      </rPr>
      <t xml:space="preserve"> in unità della mappa</t>
    </r>
  </si>
  <si>
    <r>
      <t xml:space="preserve">Coordinata Y del centro del pixel </t>
    </r>
    <r>
      <rPr>
        <b/>
        <sz val="11"/>
        <rFont val="Calibri"/>
        <family val="2"/>
        <scheme val="minor"/>
      </rPr>
      <t>superiore sinistro</t>
    </r>
    <r>
      <rPr>
        <sz val="11"/>
        <rFont val="Calibri"/>
        <family val="2"/>
        <scheme val="minor"/>
      </rPr>
      <t xml:space="preserve"> in unità della mappa</t>
    </r>
  </si>
  <si>
    <r>
      <t xml:space="preserve">Coordinata X dell'angolo </t>
    </r>
    <r>
      <rPr>
        <b/>
        <sz val="11"/>
        <rFont val="Calibri"/>
        <family val="2"/>
        <scheme val="minor"/>
      </rPr>
      <t>superiore sinistro</t>
    </r>
    <r>
      <rPr>
        <sz val="11"/>
        <rFont val="Calibri"/>
        <family val="2"/>
        <scheme val="minor"/>
      </rPr>
      <t xml:space="preserve"> dell'immagine</t>
    </r>
  </si>
  <si>
    <r>
      <t xml:space="preserve">Coordinata Y dell'angolo </t>
    </r>
    <r>
      <rPr>
        <b/>
        <sz val="11"/>
        <rFont val="Calibri"/>
        <family val="2"/>
        <scheme val="minor"/>
      </rPr>
      <t>superiore sinistro</t>
    </r>
    <r>
      <rPr>
        <sz val="11"/>
        <rFont val="Calibri"/>
        <family val="2"/>
        <scheme val="minor"/>
      </rPr>
      <t xml:space="preserve"> dell'immagine</t>
    </r>
  </si>
  <si>
    <t>DATI CONTENUTI NEL FILE .jgw</t>
  </si>
  <si>
    <t>DATI DELL'IMMAGINE</t>
  </si>
  <si>
    <r>
      <t xml:space="preserve">Coordinata X dell'angolo </t>
    </r>
    <r>
      <rPr>
        <b/>
        <sz val="11"/>
        <rFont val="Calibri"/>
        <family val="2"/>
        <scheme val="minor"/>
      </rPr>
      <t>superiore destro</t>
    </r>
    <r>
      <rPr>
        <sz val="11"/>
        <rFont val="Calibri"/>
        <family val="2"/>
        <scheme val="minor"/>
      </rPr>
      <t xml:space="preserve"> dell'immagine</t>
    </r>
  </si>
  <si>
    <r>
      <t xml:space="preserve">Coordinata Y dell'angolo </t>
    </r>
    <r>
      <rPr>
        <b/>
        <sz val="11"/>
        <rFont val="Calibri"/>
        <family val="2"/>
        <scheme val="minor"/>
      </rPr>
      <t>superiore destro</t>
    </r>
    <r>
      <rPr>
        <sz val="11"/>
        <rFont val="Calibri"/>
        <family val="2"/>
        <scheme val="minor"/>
      </rPr>
      <t xml:space="preserve"> dell'immagine</t>
    </r>
  </si>
  <si>
    <r>
      <t xml:space="preserve">Coordinata Y dell'angolo </t>
    </r>
    <r>
      <rPr>
        <b/>
        <sz val="11"/>
        <rFont val="Calibri"/>
        <family val="2"/>
        <scheme val="minor"/>
      </rPr>
      <t>inferiore sinistro</t>
    </r>
    <r>
      <rPr>
        <sz val="11"/>
        <rFont val="Calibri"/>
        <family val="2"/>
        <scheme val="minor"/>
      </rPr>
      <t xml:space="preserve"> dell'immagine</t>
    </r>
  </si>
  <si>
    <r>
      <t xml:space="preserve">Coordinata X dell'angolo </t>
    </r>
    <r>
      <rPr>
        <b/>
        <sz val="11"/>
        <rFont val="Calibri"/>
        <family val="2"/>
        <scheme val="minor"/>
      </rPr>
      <t>inferiore sinistro</t>
    </r>
    <r>
      <rPr>
        <sz val="11"/>
        <rFont val="Calibri"/>
        <family val="2"/>
        <scheme val="minor"/>
      </rPr>
      <t xml:space="preserve"> dell'immagine</t>
    </r>
  </si>
  <si>
    <r>
      <t>Coordinata X dell'angolo</t>
    </r>
    <r>
      <rPr>
        <b/>
        <sz val="11"/>
        <rFont val="Calibri"/>
        <family val="2"/>
        <scheme val="minor"/>
      </rPr>
      <t xml:space="preserve"> inferiore destro</t>
    </r>
    <r>
      <rPr>
        <sz val="11"/>
        <rFont val="Calibri"/>
        <family val="2"/>
        <scheme val="minor"/>
      </rPr>
      <t xml:space="preserve"> dell'immagine</t>
    </r>
  </si>
  <si>
    <r>
      <t xml:space="preserve">Coordinata Y dell'angolo </t>
    </r>
    <r>
      <rPr>
        <b/>
        <sz val="11"/>
        <rFont val="Calibri"/>
        <family val="2"/>
        <scheme val="minor"/>
      </rPr>
      <t>inferiore destro</t>
    </r>
    <r>
      <rPr>
        <sz val="11"/>
        <rFont val="Calibri"/>
        <family val="2"/>
        <scheme val="minor"/>
      </rPr>
      <t xml:space="preserve"> dell'immagine</t>
    </r>
  </si>
  <si>
    <t>PARAMETRI REALI DELL'AREA RAPPRESENTATA</t>
  </si>
  <si>
    <t>A</t>
  </si>
  <si>
    <t>D</t>
  </si>
  <si>
    <t>B</t>
  </si>
  <si>
    <t>E</t>
  </si>
  <si>
    <t>C</t>
  </si>
  <si>
    <t>F</t>
  </si>
  <si>
    <t>b</t>
  </si>
  <si>
    <t>h</t>
  </si>
  <si>
    <t>Scostamento di un pixel rispetto alla direzione X in unità della mappa</t>
  </si>
  <si>
    <t>Scostamento di un pixel rispetto alla direzione Y in unità della mappa</t>
  </si>
  <si>
    <t>IMMAGINE
(qui rappresentata in orizzontale anche se è inclinata)</t>
  </si>
  <si>
    <r>
      <rPr>
        <sz val="11"/>
        <rFont val="Symbol"/>
        <family val="1"/>
        <charset val="2"/>
      </rPr>
      <t>a</t>
    </r>
    <r>
      <rPr>
        <sz val="11"/>
        <rFont val="Calibri"/>
        <family val="2"/>
        <scheme val="minor"/>
      </rPr>
      <t xml:space="preserve"> =</t>
    </r>
  </si>
  <si>
    <t>gradi decimali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</si>
</sst>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00000000"/>
    <numFmt numFmtId="165" formatCode="0.000000000"/>
    <numFmt numFmtId="166" formatCode="0.00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2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Fill="1" applyAlignment="1"/>
    <xf numFmtId="164" fontId="1" fillId="0" borderId="0" xfId="0" applyNumberFormat="1" applyFont="1" applyFill="1"/>
    <xf numFmtId="164" fontId="1" fillId="2" borderId="0" xfId="0" applyNumberFormat="1" applyFont="1" applyFill="1" applyAlignment="1">
      <alignment horizontal="center" vertical="center"/>
    </xf>
    <xf numFmtId="164" fontId="1" fillId="0" borderId="0" xfId="0" applyNumberFormat="1" applyFont="1" applyBorder="1" applyAlignment="1">
      <alignment horizontal="left"/>
    </xf>
    <xf numFmtId="164" fontId="1" fillId="0" borderId="0" xfId="0" applyNumberFormat="1" applyFont="1" applyBorder="1"/>
    <xf numFmtId="164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right"/>
    </xf>
    <xf numFmtId="164" fontId="2" fillId="0" borderId="0" xfId="0" applyNumberFormat="1" applyFont="1" applyAlignment="1">
      <alignment horizontal="left"/>
    </xf>
    <xf numFmtId="164" fontId="1" fillId="3" borderId="0" xfId="0" applyNumberFormat="1" applyFont="1" applyFill="1" applyAlignment="1">
      <alignment horizontal="left"/>
    </xf>
    <xf numFmtId="166" fontId="1" fillId="3" borderId="0" xfId="0" applyNumberFormat="1" applyFont="1" applyFill="1" applyAlignment="1">
      <alignment horizontal="left"/>
    </xf>
    <xf numFmtId="165" fontId="1" fillId="3" borderId="0" xfId="0" applyNumberFormat="1" applyFont="1" applyFill="1" applyAlignment="1">
      <alignment horizontal="left"/>
    </xf>
    <xf numFmtId="1" fontId="1" fillId="3" borderId="0" xfId="0" applyNumberFormat="1" applyFont="1" applyFill="1" applyAlignment="1">
      <alignment horizontal="left"/>
    </xf>
    <xf numFmtId="1" fontId="1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561974</xdr:colOff>
      <xdr:row>3</xdr:row>
      <xdr:rowOff>152401</xdr:rowOff>
    </xdr:to>
    <xdr:sp macro="" textlink="">
      <xdr:nvSpPr>
        <xdr:cNvPr id="2" name="CasellaDiTesto 1"/>
        <xdr:cNvSpPr txBox="1"/>
      </xdr:nvSpPr>
      <xdr:spPr>
        <a:xfrm>
          <a:off x="0" y="0"/>
          <a:ext cx="5324474" cy="7239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I colori delle celle hanno i seguenti significati:</a:t>
          </a:r>
        </a:p>
        <a:p>
          <a:r>
            <a:rPr lang="it-IT" sz="1100"/>
            <a:t>- in azzurro le celle che necessitano di un input da parte dell'utente</a:t>
          </a:r>
        </a:p>
        <a:p>
          <a:r>
            <a:rPr lang="it-IT" sz="1100"/>
            <a:t>- in giallo i valori calcolati da utilizzare per georeferenziare l'immagine</a:t>
          </a:r>
        </a:p>
      </xdr:txBody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304800</xdr:colOff>
      <xdr:row>18</xdr:row>
      <xdr:rowOff>114300</xdr:rowOff>
    </xdr:to>
    <xdr:sp macro="" textlink="">
      <xdr:nvSpPr>
        <xdr:cNvPr id="2049" name="AutoShape 1" descr="{\begin{aligned}x'&amp;=A\,x+B\,y+C\\y'&amp;=D\,x+E\,y+F\end{aligned}}"/>
        <xdr:cNvSpPr>
          <a:spLocks noChangeAspect="1" noChangeArrowheads="1"/>
        </xdr:cNvSpPr>
      </xdr:nvSpPr>
      <xdr:spPr bwMode="auto">
        <a:xfrm>
          <a:off x="609600" y="381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419100</xdr:colOff>
      <xdr:row>14</xdr:row>
      <xdr:rowOff>19050</xdr:rowOff>
    </xdr:from>
    <xdr:to>
      <xdr:col>10</xdr:col>
      <xdr:colOff>9076</xdr:colOff>
      <xdr:row>35</xdr:row>
      <xdr:rowOff>75589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0" y="2686050"/>
          <a:ext cx="3590476" cy="4885714"/>
        </a:xfrm>
        <a:prstGeom prst="rect">
          <a:avLst/>
        </a:prstGeom>
      </xdr:spPr>
    </xdr:pic>
    <xdr:clientData/>
  </xdr:twoCellAnchor>
  <xdr:twoCellAnchor editAs="oneCell">
    <xdr:from>
      <xdr:col>6</xdr:col>
      <xdr:colOff>428625</xdr:colOff>
      <xdr:row>4</xdr:row>
      <xdr:rowOff>9525</xdr:rowOff>
    </xdr:from>
    <xdr:to>
      <xdr:col>8</xdr:col>
      <xdr:colOff>323515</xdr:colOff>
      <xdr:row>13</xdr:row>
      <xdr:rowOff>37882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3025" y="771525"/>
          <a:ext cx="2676190" cy="17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38100</xdr:rowOff>
    </xdr:from>
    <xdr:to>
      <xdr:col>5</xdr:col>
      <xdr:colOff>1847849</xdr:colOff>
      <xdr:row>74</xdr:row>
      <xdr:rowOff>53251</xdr:rowOff>
    </xdr:to>
    <xdr:pic>
      <xdr:nvPicPr>
        <xdr:cNvPr id="13" name="Immagine 1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19" t="15500" r="51935" b="20221"/>
        <a:stretch/>
      </xdr:blipFill>
      <xdr:spPr bwMode="auto">
        <a:xfrm>
          <a:off x="0" y="9115425"/>
          <a:ext cx="8582024" cy="6682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34" workbookViewId="0">
      <selection activeCell="F34" sqref="F34"/>
    </sheetView>
  </sheetViews>
  <sheetFormatPr defaultRowHeight="15" x14ac:dyDescent="0.25"/>
  <cols>
    <col min="1" max="1" width="4.42578125" style="23" customWidth="1"/>
    <col min="2" max="2" width="36.42578125" style="1" customWidth="1"/>
    <col min="3" max="3" width="17" style="1" customWidth="1"/>
    <col min="4" max="4" width="25" style="1" customWidth="1"/>
    <col min="5" max="5" width="18.140625" style="2" customWidth="1"/>
    <col min="6" max="6" width="33.28515625" style="2" customWidth="1"/>
    <col min="7" max="8" width="20.85546875" style="1" bestFit="1" customWidth="1"/>
    <col min="9" max="16384" width="9.140625" style="1"/>
  </cols>
  <sheetData>
    <row r="1" spans="1:7" x14ac:dyDescent="0.25">
      <c r="G1"/>
    </row>
    <row r="6" spans="1:7" x14ac:dyDescent="0.25">
      <c r="B6" s="13" t="s">
        <v>10</v>
      </c>
      <c r="C6" s="4"/>
      <c r="D6" s="4"/>
    </row>
    <row r="7" spans="1:7" x14ac:dyDescent="0.25">
      <c r="A7" s="23" t="s">
        <v>19</v>
      </c>
      <c r="B7" s="14">
        <v>0.58829445833340199</v>
      </c>
      <c r="C7" s="2" t="s">
        <v>0</v>
      </c>
      <c r="D7" s="5"/>
      <c r="E7" s="1"/>
      <c r="F7" s="1"/>
    </row>
    <row r="8" spans="1:7" x14ac:dyDescent="0.25">
      <c r="A8" s="23" t="s">
        <v>20</v>
      </c>
      <c r="B8" s="15">
        <v>0</v>
      </c>
      <c r="C8" s="2" t="s">
        <v>27</v>
      </c>
      <c r="D8" s="5"/>
      <c r="E8" s="1"/>
      <c r="F8" s="1"/>
    </row>
    <row r="9" spans="1:7" x14ac:dyDescent="0.25">
      <c r="A9" s="23" t="s">
        <v>21</v>
      </c>
      <c r="B9" s="15">
        <v>0</v>
      </c>
      <c r="C9" s="2" t="s">
        <v>28</v>
      </c>
      <c r="D9" s="5"/>
      <c r="E9" s="1"/>
      <c r="F9" s="1"/>
    </row>
    <row r="10" spans="1:7" x14ac:dyDescent="0.25">
      <c r="A10" s="23" t="s">
        <v>22</v>
      </c>
      <c r="B10" s="14">
        <v>-0.58829445833340199</v>
      </c>
      <c r="C10" s="2" t="s">
        <v>1</v>
      </c>
      <c r="D10" s="5"/>
      <c r="E10" s="1"/>
      <c r="F10" s="1"/>
    </row>
    <row r="11" spans="1:7" x14ac:dyDescent="0.25">
      <c r="A11" s="23" t="s">
        <v>23</v>
      </c>
      <c r="B11" s="16">
        <v>647885.70345139503</v>
      </c>
      <c r="C11" s="2" t="s">
        <v>6</v>
      </c>
      <c r="D11" s="5"/>
      <c r="E11" s="1"/>
      <c r="F11" s="1"/>
    </row>
    <row r="12" spans="1:7" x14ac:dyDescent="0.25">
      <c r="A12" s="23" t="s">
        <v>24</v>
      </c>
      <c r="B12" s="16">
        <v>5096289.26795277</v>
      </c>
      <c r="C12" s="2" t="s">
        <v>7</v>
      </c>
      <c r="D12" s="5"/>
      <c r="E12" s="1"/>
      <c r="F12" s="1"/>
    </row>
    <row r="13" spans="1:7" x14ac:dyDescent="0.25">
      <c r="B13" s="2"/>
      <c r="C13" s="2"/>
      <c r="D13" s="2"/>
      <c r="E13" s="1"/>
      <c r="F13" s="1"/>
    </row>
    <row r="14" spans="1:7" x14ac:dyDescent="0.25">
      <c r="B14" s="13" t="s">
        <v>11</v>
      </c>
      <c r="C14" s="2"/>
      <c r="D14" s="2"/>
      <c r="E14" s="1"/>
      <c r="F14" s="1"/>
    </row>
    <row r="15" spans="1:7" x14ac:dyDescent="0.25">
      <c r="A15" s="23" t="s">
        <v>25</v>
      </c>
      <c r="B15" s="17">
        <v>2600</v>
      </c>
      <c r="C15" s="2" t="s">
        <v>2</v>
      </c>
      <c r="D15" s="2"/>
      <c r="E15" s="1"/>
      <c r="F15" s="1"/>
    </row>
    <row r="16" spans="1:7" x14ac:dyDescent="0.25">
      <c r="A16" s="23" t="s">
        <v>26</v>
      </c>
      <c r="B16" s="17">
        <v>2400</v>
      </c>
      <c r="C16" s="2" t="s">
        <v>4</v>
      </c>
      <c r="D16" s="2"/>
      <c r="E16" s="1"/>
      <c r="F16" s="1"/>
    </row>
    <row r="17" spans="1:6" x14ac:dyDescent="0.25">
      <c r="B17" s="18"/>
      <c r="C17" s="2"/>
      <c r="D17" s="2"/>
      <c r="E17" s="1"/>
      <c r="F17" s="1"/>
    </row>
    <row r="18" spans="1:6" x14ac:dyDescent="0.25">
      <c r="B18" s="18"/>
      <c r="C18" s="2"/>
      <c r="D18" s="2"/>
      <c r="E18" s="1"/>
      <c r="F18" s="1"/>
    </row>
    <row r="19" spans="1:6" x14ac:dyDescent="0.25">
      <c r="B19" s="19" t="s">
        <v>18</v>
      </c>
      <c r="C19" s="2"/>
      <c r="D19" s="2"/>
      <c r="E19" s="1"/>
      <c r="F19" s="1"/>
    </row>
    <row r="20" spans="1:6" x14ac:dyDescent="0.25">
      <c r="B20" s="20">
        <f>SQRT((B7*B15)^2+(B8*B15)^2)</f>
        <v>1529.5655916668452</v>
      </c>
      <c r="C20" s="2" t="s">
        <v>3</v>
      </c>
      <c r="D20" s="2"/>
      <c r="E20" s="1"/>
      <c r="F20" s="1"/>
    </row>
    <row r="21" spans="1:6" s="10" customFormat="1" x14ac:dyDescent="0.25">
      <c r="A21" s="24"/>
      <c r="B21" s="21">
        <f>SQRT((B9*B16)^2+(B10*B16)^2)</f>
        <v>1411.9067000001648</v>
      </c>
      <c r="C21" s="9" t="s">
        <v>5</v>
      </c>
      <c r="D21" s="9"/>
    </row>
    <row r="22" spans="1:6" s="10" customFormat="1" x14ac:dyDescent="0.25">
      <c r="A22" s="24"/>
      <c r="B22" s="22">
        <f>B11-(B7+B9)/2</f>
        <v>647885.40930416586</v>
      </c>
      <c r="C22" s="9" t="s">
        <v>8</v>
      </c>
      <c r="D22" s="9"/>
    </row>
    <row r="23" spans="1:6" s="10" customFormat="1" x14ac:dyDescent="0.25">
      <c r="A23" s="24"/>
      <c r="B23" s="22">
        <f>B12+(-B8-B10)/2</f>
        <v>5096289.5620999988</v>
      </c>
      <c r="C23" s="9" t="s">
        <v>9</v>
      </c>
      <c r="D23" s="9"/>
    </row>
    <row r="24" spans="1:6" s="10" customFormat="1" x14ac:dyDescent="0.25">
      <c r="A24" s="24"/>
      <c r="B24" s="22">
        <f>B7*B15+B11-(B7+B9)/2</f>
        <v>649414.97489583271</v>
      </c>
      <c r="C24" s="9" t="s">
        <v>12</v>
      </c>
    </row>
    <row r="25" spans="1:6" s="10" customFormat="1" x14ac:dyDescent="0.25">
      <c r="A25" s="24"/>
      <c r="B25" s="22">
        <f>B8*B15+B12+(-B8-B10)/2</f>
        <v>5096289.5620999988</v>
      </c>
      <c r="C25" s="9" t="s">
        <v>13</v>
      </c>
    </row>
    <row r="26" spans="1:6" s="10" customFormat="1" x14ac:dyDescent="0.25">
      <c r="A26" s="24"/>
      <c r="B26" s="22">
        <f>B9*B16+B11-(B7+B9)/2</f>
        <v>647885.40930416586</v>
      </c>
      <c r="C26" s="9" t="s">
        <v>15</v>
      </c>
    </row>
    <row r="27" spans="1:6" s="10" customFormat="1" x14ac:dyDescent="0.25">
      <c r="A27" s="24"/>
      <c r="B27" s="22">
        <f>B10*B16+B12+(-B8-B10)/2</f>
        <v>5094877.6553999986</v>
      </c>
      <c r="C27" s="9" t="s">
        <v>14</v>
      </c>
    </row>
    <row r="28" spans="1:6" s="10" customFormat="1" x14ac:dyDescent="0.25">
      <c r="A28" s="24"/>
      <c r="B28" s="22">
        <f>B7*B15+B9*B16+B11-(B7+B9)/2</f>
        <v>649414.97489583271</v>
      </c>
      <c r="C28" s="9" t="s">
        <v>16</v>
      </c>
      <c r="D28" s="9"/>
    </row>
    <row r="29" spans="1:6" s="10" customFormat="1" x14ac:dyDescent="0.25">
      <c r="A29" s="24"/>
      <c r="B29" s="22">
        <f>B10*B16+B8*B15+B12+(-B8-B10)/2</f>
        <v>5094877.6553999986</v>
      </c>
      <c r="C29" s="9" t="s">
        <v>17</v>
      </c>
      <c r="D29" s="9"/>
    </row>
    <row r="30" spans="1:6" s="10" customFormat="1" x14ac:dyDescent="0.25">
      <c r="A30" s="24"/>
      <c r="E30" s="9"/>
      <c r="F30" s="9"/>
    </row>
    <row r="31" spans="1:6" x14ac:dyDescent="0.25">
      <c r="C31" s="12" t="s">
        <v>30</v>
      </c>
      <c r="D31" s="3">
        <f>ATAN(B8/B7)*180/PI()</f>
        <v>0</v>
      </c>
      <c r="E31" s="2" t="s">
        <v>31</v>
      </c>
    </row>
    <row r="33" spans="1:6" ht="15.75" thickBot="1" x14ac:dyDescent="0.3">
      <c r="B33" s="12" t="str">
        <f>CONCATENATE(B22,",",B23)</f>
        <v>647885.409304166,5096289.5621</v>
      </c>
      <c r="C33" s="6"/>
      <c r="D33" s="3">
        <f>B20</f>
        <v>1529.5655916668452</v>
      </c>
      <c r="E33" s="1"/>
      <c r="F33" s="11" t="str">
        <f>CONCATENATE(B24,",",B25)</f>
        <v>649414.974895833,5096289.5621</v>
      </c>
    </row>
    <row r="34" spans="1:6" s="7" customFormat="1" ht="80.099999999999994" customHeight="1" x14ac:dyDescent="0.25">
      <c r="A34" s="25"/>
      <c r="B34" s="6"/>
      <c r="C34" s="26" t="s">
        <v>29</v>
      </c>
      <c r="D34" s="27"/>
      <c r="E34" s="28"/>
      <c r="F34" s="6"/>
    </row>
    <row r="35" spans="1:6" s="7" customFormat="1" x14ac:dyDescent="0.25">
      <c r="A35" s="25"/>
      <c r="B35" s="8">
        <f>B21</f>
        <v>1411.9067000001648</v>
      </c>
      <c r="C35" s="29"/>
      <c r="D35" s="30"/>
      <c r="E35" s="31"/>
      <c r="F35" s="6"/>
    </row>
    <row r="36" spans="1:6" ht="80.099999999999994" customHeight="1" thickBot="1" x14ac:dyDescent="0.3">
      <c r="C36" s="32"/>
      <c r="D36" s="33"/>
      <c r="E36" s="34"/>
    </row>
    <row r="37" spans="1:6" x14ac:dyDescent="0.25">
      <c r="B37" s="12" t="str">
        <f>CONCATENATE(B26,",",B27)</f>
        <v>647885.409304166,5094877.6554</v>
      </c>
      <c r="C37" s="6"/>
      <c r="D37" s="6"/>
      <c r="F37" s="11" t="str">
        <f>CONCATENATE(B28,",",B29)</f>
        <v>649414.974895833,5094877.6554</v>
      </c>
    </row>
  </sheetData>
  <mergeCells count="1">
    <mergeCell ref="C34:E36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Giampaolo</dc:creator>
  <cp:lastModifiedBy>Giampaolo</cp:lastModifiedBy>
  <dcterms:created xsi:type="dcterms:W3CDTF">2019-01-29T14:04:56Z</dcterms:created>
  <dcterms:modified xsi:type="dcterms:W3CDTF">2019-02-10T21:27:06Z</dcterms:modified>
</cp:coreProperties>
</file>